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745" windowHeight="11640" activeTab="0"/>
  </bookViews>
  <sheets>
    <sheet name="カスタム計算フォーム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<sst xmlns="http://schemas.openxmlformats.org/spreadsheetml/2006/main" count="50" uniqueCount="42">
  <si>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浴比</t>
  </si>
  <si>
    <t>g</t>
  </si>
  <si>
    <t>百倍液</t>
  </si>
  <si>
    <t>千倍液</t>
  </si>
  <si>
    <t>万倍液</t>
  </si>
  <si>
    <t>(単位：cc)</t>
  </si>
  <si>
    <t>使用量</t>
  </si>
  <si>
    <t>【染色】</t>
  </si>
  <si>
    <t>の部分の数値だけ変更してください。</t>
  </si>
  <si>
    <t>１：</t>
  </si>
  <si>
    <t>温度</t>
  </si>
  <si>
    <t>６０</t>
  </si>
  <si>
    <t>℃</t>
  </si>
  <si>
    <t>４０</t>
  </si>
  <si>
    <t>分</t>
  </si>
  <si>
    <r>
      <t>染 料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①</t>
    </r>
  </si>
  <si>
    <t>％</t>
  </si>
  <si>
    <r>
      <t>染 料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②</t>
    </r>
  </si>
  <si>
    <r>
      <t>染 料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③</t>
    </r>
  </si>
  <si>
    <r>
      <t>染 料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④</t>
    </r>
  </si>
  <si>
    <t>g/ℓ</t>
  </si>
  <si>
    <t>g/ℓ</t>
  </si>
  <si>
    <t>助剤①</t>
  </si>
  <si>
    <t>助剤②</t>
  </si>
  <si>
    <t>cc/ℓ</t>
  </si>
  <si>
    <t>助剤③</t>
  </si>
  <si>
    <t>助剤④</t>
  </si>
  <si>
    <t>使用する水の量</t>
  </si>
  <si>
    <t>■関連するページ</t>
  </si>
  <si>
    <t>※倍液は染料を薄めた液のことです。</t>
  </si>
  <si>
    <t>　 使用する染料が少なすぎて量りにくい時に、</t>
  </si>
  <si>
    <t xml:space="preserve"> 　作成します。</t>
  </si>
  <si>
    <t>染料・助剤 自動計算フォーム</t>
  </si>
  <si>
    <t>「倍液」の作り方</t>
  </si>
  <si>
    <t>単位について　</t>
  </si>
  <si>
    <t>→</t>
  </si>
  <si>
    <t>染料の選び方</t>
  </si>
  <si>
    <t>染めるものの</t>
  </si>
  <si>
    <t>　　重さ</t>
  </si>
  <si>
    <t>http://www.somesome.co.jp/dyeing/howto/measure.html</t>
  </si>
  <si>
    <t>http://www.somesome.co.jp/dyeing/howto/unit.html</t>
  </si>
  <si>
    <t>http://www.somesome.co.jp/dyes/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</si>
</sst>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0.00_ "/>
    <numFmt numFmtId="179" formatCode="0.0_ "/>
    <numFmt numFmtId="180" formatCode="0_ "/>
    <numFmt numFmtId="181" formatCode="0.0000_ "/>
    <numFmt numFmtId="182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55"/>
      <name val="ＭＳ Ｐゴシック"/>
      <family val="3"/>
    </font>
    <font>
      <b/>
      <sz val="12"/>
      <color indexed="55"/>
      <name val="ＭＳ Ｐゴシック"/>
      <family val="3"/>
    </font>
    <font>
      <b/>
      <sz val="14"/>
      <name val="ＭＳ Ｐゴシック"/>
      <family val="3"/>
    </font>
    <font>
      <b/>
      <sz val="12"/>
      <color indexed="23"/>
      <name val="ＭＳ Ｐゴシック"/>
      <family val="3"/>
    </font>
    <font>
      <sz val="11"/>
      <color indexed="48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HGｺﾞｼｯｸM"/>
      <family val="3"/>
    </font>
    <font>
      <sz val="16"/>
      <color indexed="45"/>
      <name val="HGｺﾞｼｯｸM"/>
      <family val="3"/>
    </font>
    <font>
      <sz val="11"/>
      <color indexed="9"/>
      <name val="HGｺﾞｼｯｸM"/>
      <family val="3"/>
    </font>
    <font>
      <b/>
      <sz val="14"/>
      <color indexed="23"/>
      <name val="ＭＳ Ｐゴシック"/>
      <family val="3"/>
    </font>
    <font>
      <b/>
      <sz val="16"/>
      <name val="HGSｺﾞｼｯｸE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178" fontId="0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left" vertical="center"/>
    </xf>
    <xf numFmtId="178" fontId="7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182" fontId="9" fillId="35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35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vertical="top"/>
    </xf>
    <xf numFmtId="0" fontId="10" fillId="0" borderId="0" xfId="43" applyAlignment="1" applyProtection="1">
      <alignment vertical="center"/>
      <protection/>
    </xf>
    <xf numFmtId="0" fontId="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esome.co.jp/dyeing/dyeing02.htm" TargetMode="External" /><Relationship Id="rId2" Type="http://schemas.openxmlformats.org/officeDocument/2006/relationships/hyperlink" Target="http://www.somesome.co.jp/dyeing/dyeing05.htm" TargetMode="External" /><Relationship Id="rId3" Type="http://schemas.openxmlformats.org/officeDocument/2006/relationships/hyperlink" Target="http://www.somesome.co.jp/dyes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Zeros="0" tabSelected="1" zoomScalePageLayoutView="0" workbookViewId="0" topLeftCell="A1">
      <selection activeCell="G27" sqref="G27"/>
    </sheetView>
  </sheetViews>
  <sheetFormatPr defaultColWidth="9.00390625" defaultRowHeight="13.5"/>
  <sheetData>
    <row r="1" spans="1:6" ht="18.75">
      <c r="A1" s="29" t="s">
        <v>32</v>
      </c>
      <c r="B1" s="16"/>
      <c r="C1" s="16"/>
      <c r="D1" s="16"/>
      <c r="E1" s="17"/>
      <c r="F1" s="17"/>
    </row>
    <row r="2" spans="2:6" ht="18.75">
      <c r="B2" s="18"/>
      <c r="C2" s="20" t="s">
        <v>8</v>
      </c>
      <c r="D2" s="19"/>
      <c r="E2" s="20"/>
      <c r="F2" s="20"/>
    </row>
    <row r="3" spans="1:6" ht="17.25">
      <c r="A3" s="21" t="s">
        <v>37</v>
      </c>
      <c r="D3" s="4"/>
      <c r="E3" s="5"/>
      <c r="F3" s="22"/>
    </row>
    <row r="4" spans="1:7" ht="17.25">
      <c r="A4" s="6" t="s">
        <v>38</v>
      </c>
      <c r="B4" s="15">
        <v>200</v>
      </c>
      <c r="C4" t="s">
        <v>1</v>
      </c>
      <c r="E4" s="4" t="s">
        <v>0</v>
      </c>
      <c r="F4" s="5" t="s">
        <v>9</v>
      </c>
      <c r="G4" s="32">
        <v>20</v>
      </c>
    </row>
    <row r="5" spans="2:7" ht="14.25">
      <c r="B5" s="2"/>
      <c r="E5" s="4" t="s">
        <v>10</v>
      </c>
      <c r="F5" s="5" t="s">
        <v>11</v>
      </c>
      <c r="G5" s="23" t="s">
        <v>12</v>
      </c>
    </row>
    <row r="6" spans="2:7" ht="14.25">
      <c r="B6" s="2"/>
      <c r="E6" s="4" t="s">
        <v>0</v>
      </c>
      <c r="F6" s="5" t="s">
        <v>13</v>
      </c>
      <c r="G6" s="23" t="s">
        <v>14</v>
      </c>
    </row>
    <row r="7" spans="1:9" ht="13.5">
      <c r="A7" s="24" t="s">
        <v>7</v>
      </c>
      <c r="B7" s="24"/>
      <c r="C7" s="25"/>
      <c r="D7" s="26" t="s">
        <v>6</v>
      </c>
      <c r="E7" s="25"/>
      <c r="F7" s="25"/>
      <c r="G7" s="25"/>
      <c r="H7" s="25"/>
      <c r="I7" s="25"/>
    </row>
    <row r="8" spans="1:5" ht="13.5">
      <c r="A8" t="s">
        <v>27</v>
      </c>
      <c r="B8" s="2"/>
      <c r="D8" s="10">
        <f>IF((B4*G4)&gt;=1000,((B4*G4)/1000),(B4*G4))</f>
        <v>4</v>
      </c>
      <c r="E8" s="10" t="str">
        <f>IF((B4*G4)&gt;=1000,"ℓ","cc")</f>
        <v>ℓ</v>
      </c>
    </row>
    <row r="9" spans="2:5" ht="13.5">
      <c r="B9" s="2"/>
      <c r="D9" s="9"/>
      <c r="E9" s="9"/>
    </row>
    <row r="10" spans="2:9" ht="13.5">
      <c r="B10" s="2"/>
      <c r="D10" s="9"/>
      <c r="E10" s="9"/>
      <c r="F10" s="14" t="s">
        <v>2</v>
      </c>
      <c r="G10" s="14" t="s">
        <v>3</v>
      </c>
      <c r="H10" s="14" t="s">
        <v>4</v>
      </c>
      <c r="I10" s="1" t="s">
        <v>29</v>
      </c>
    </row>
    <row r="11" spans="1:9" ht="13.5">
      <c r="A11" s="3" t="s">
        <v>15</v>
      </c>
      <c r="B11" s="27">
        <v>0.1</v>
      </c>
      <c r="C11" t="s">
        <v>16</v>
      </c>
      <c r="D11" s="10">
        <f>$B$4*B11/100</f>
        <v>0.2</v>
      </c>
      <c r="E11" s="11" t="s">
        <v>1</v>
      </c>
      <c r="F11" s="13">
        <f>IF((IF(D11*100&lt;0.5,"",(D11*100)))&gt;100,"",(D11*100))</f>
        <v>20</v>
      </c>
      <c r="G11" s="13">
        <f>IF((IF((D11*100)&lt;0.05,"0",(D11*100))*10)&gt;4.99,"",(IF((D11*100)&lt;0.05,"0",(D11*100))*10))</f>
      </c>
      <c r="H11" s="13">
        <f>IF((D11*100)&gt;0.05,"0",(D11*100))*100</f>
        <v>0</v>
      </c>
      <c r="I11" t="s">
        <v>30</v>
      </c>
    </row>
    <row r="12" spans="1:9" ht="13.5">
      <c r="A12" s="3" t="s">
        <v>17</v>
      </c>
      <c r="B12" s="27">
        <v>0.2</v>
      </c>
      <c r="C12" t="s">
        <v>16</v>
      </c>
      <c r="D12" s="10">
        <f>$B$4*B12/100</f>
        <v>0.4</v>
      </c>
      <c r="E12" s="12" t="str">
        <f>IF((B12=0),"","g")</f>
        <v>g</v>
      </c>
      <c r="F12" s="13">
        <f>IF((IF(D12*100&lt;0.5,"",(D12*100)))&gt;100,"",(D12*100))</f>
        <v>40</v>
      </c>
      <c r="G12" s="13">
        <f>IF((IF((D12*100)&lt;0.05,"0",(D12*100))*10)&gt;4.99,"",(IF((D12*100)&lt;0.05,"0",(D12*100))*10))</f>
      </c>
      <c r="H12" s="13">
        <f>IF((D12*100)&gt;0.05,"0",(D12*100))*100</f>
        <v>0</v>
      </c>
      <c r="I12" t="s">
        <v>31</v>
      </c>
    </row>
    <row r="13" spans="1:8" ht="13.5">
      <c r="A13" s="3" t="s">
        <v>18</v>
      </c>
      <c r="B13" s="27">
        <v>0.3</v>
      </c>
      <c r="C13" t="s">
        <v>16</v>
      </c>
      <c r="D13" s="10">
        <f>$B$4*B13/100</f>
        <v>0.6</v>
      </c>
      <c r="E13" s="12" t="str">
        <f>IF((B13=0),"","g")</f>
        <v>g</v>
      </c>
      <c r="F13" s="13">
        <f>IF((IF(D13*100&lt;0.5,"",(D13*100)))&gt;100,"",(D13*100))</f>
        <v>60</v>
      </c>
      <c r="G13" s="13">
        <f>IF((IF((D13*100)&lt;0.05,"0",(D13*100))*10)&gt;4.99,"",(IF((D13*100)&lt;0.05,"0",(D13*100))*10))</f>
      </c>
      <c r="H13" s="13">
        <f>IF((D13*100)&gt;0.05,"0",(D13*100))*100</f>
        <v>0</v>
      </c>
    </row>
    <row r="14" spans="1:8" ht="13.5">
      <c r="A14" s="3" t="s">
        <v>19</v>
      </c>
      <c r="B14" s="27">
        <v>1</v>
      </c>
      <c r="C14" t="s">
        <v>16</v>
      </c>
      <c r="D14" s="10">
        <f>$B$4*B14/100</f>
        <v>2</v>
      </c>
      <c r="E14" s="12" t="str">
        <f>IF((B14=0),"","g")</f>
        <v>g</v>
      </c>
      <c r="F14" s="13">
        <f>IF((IF(D14*100&lt;0.5,"",(D14*100)))&gt;100,"",(D14*100))</f>
      </c>
      <c r="G14" s="13">
        <f>IF((IF((D14*100)&lt;0.05,"0",(D14*100))*10)&gt;4.99,"",(IF((D14*100)&lt;0.05,"0",(D14*100))*10))</f>
      </c>
      <c r="H14" s="13">
        <f>IF((D14*100)&gt;0.05,"0",(D14*100))*100</f>
        <v>0</v>
      </c>
    </row>
    <row r="15" spans="2:8" ht="13.5">
      <c r="B15" s="2"/>
      <c r="D15" s="9"/>
      <c r="E15" s="9"/>
      <c r="H15" s="8" t="s">
        <v>5</v>
      </c>
    </row>
    <row r="16" spans="1:7" ht="13.5">
      <c r="A16" s="28" t="s">
        <v>22</v>
      </c>
      <c r="B16" s="27">
        <v>50</v>
      </c>
      <c r="C16" t="s">
        <v>20</v>
      </c>
      <c r="D16" s="10">
        <f>IF((B16*($B$4*$G$4/1000))&gt;=1000,((B16*($B$4*$G$4/1000))/1000),(B16*($B$4*$G$4/1000)))</f>
        <v>200</v>
      </c>
      <c r="E16" s="10" t="str">
        <f>IF($B$4*$G$4*B16/1000&gt;=1000,"kg"," g")</f>
        <v> g</v>
      </c>
      <c r="G16" s="7"/>
    </row>
    <row r="17" spans="1:5" ht="13.5">
      <c r="A17" s="28" t="s">
        <v>23</v>
      </c>
      <c r="B17" s="27">
        <v>15</v>
      </c>
      <c r="C17" t="s">
        <v>21</v>
      </c>
      <c r="D17" s="10">
        <f>IF((B17*($B$4*$G$4/1000))&gt;=1000,((B17*($B$4*$G$4/1000))/1000),(B17*($B$4*$G$4/1000)))</f>
        <v>60</v>
      </c>
      <c r="E17" s="10" t="str">
        <f>IF($B$4*$G$4*B17/1000&gt;=1000,"kg"," g")</f>
        <v> g</v>
      </c>
    </row>
    <row r="18" spans="1:5" ht="13.5">
      <c r="A18" s="28" t="s">
        <v>25</v>
      </c>
      <c r="B18" s="27">
        <v>1</v>
      </c>
      <c r="C18" t="s">
        <v>24</v>
      </c>
      <c r="D18" s="10">
        <f>IF((B18*($B$4*$G$4/1000))&gt;=1000,((B18*($B$4*$G$4/1000))/1000),(B18*($B$4*$G$4/1000)))</f>
        <v>4</v>
      </c>
      <c r="E18" s="10" t="str">
        <f>IF($B$4*$G$4*B18/1000&gt;=1000,"L","cc")</f>
        <v>cc</v>
      </c>
    </row>
    <row r="19" spans="1:5" ht="13.5">
      <c r="A19" s="28" t="s">
        <v>26</v>
      </c>
      <c r="B19" s="27">
        <v>0.1</v>
      </c>
      <c r="C19" t="s">
        <v>24</v>
      </c>
      <c r="D19" s="10">
        <f>IF((B19*($B$4*$G$4/1000))&gt;=1000,((B19*($B$4*$G$4/1000))/1000),(B19*($B$4*$G$4/1000)))</f>
        <v>0.4</v>
      </c>
      <c r="E19" s="10" t="str">
        <f>IF($B$4*$G$4*B19/1000&gt;=1000,"L","cc")</f>
        <v>cc</v>
      </c>
    </row>
    <row r="22" ht="13.5">
      <c r="A22" s="28" t="s">
        <v>28</v>
      </c>
    </row>
    <row r="23" spans="1:4" ht="19.5" customHeight="1">
      <c r="A23" s="31" t="s">
        <v>33</v>
      </c>
      <c r="C23" t="s">
        <v>35</v>
      </c>
      <c r="D23" s="30" t="s">
        <v>39</v>
      </c>
    </row>
    <row r="24" spans="1:4" ht="19.5" customHeight="1">
      <c r="A24" s="31" t="s">
        <v>34</v>
      </c>
      <c r="C24" t="s">
        <v>35</v>
      </c>
      <c r="D24" s="30" t="s">
        <v>40</v>
      </c>
    </row>
    <row r="25" spans="1:4" ht="19.5" customHeight="1">
      <c r="A25" s="31" t="s">
        <v>36</v>
      </c>
      <c r="C25" t="s">
        <v>35</v>
      </c>
      <c r="D25" s="30" t="s">
        <v>41</v>
      </c>
    </row>
  </sheetData>
  <sheetProtection/>
  <hyperlinks>
    <hyperlink ref="D24" r:id="rId1" display="http://www.somesome.co.jp/dyeing/dyeing02.htm"/>
    <hyperlink ref="D23" r:id="rId2" display="http://www.somesome.co.jp/dyeing/dyeing05.htm"/>
    <hyperlink ref="D25" r:id="rId3" display="http://www.somesome.co.jp/dyes.htm"/>
  </hyperlinks>
  <printOptions/>
  <pageMargins left="0.75" right="0.75" top="1" bottom="1" header="0.512" footer="0.512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Shigeki Iwase</cp:lastModifiedBy>
  <cp:lastPrinted>2008-03-07T05:39:17Z</cp:lastPrinted>
  <dcterms:created xsi:type="dcterms:W3CDTF">2006-05-25T00:01:29Z</dcterms:created>
  <dcterms:modified xsi:type="dcterms:W3CDTF">2011-06-15T02:25:57Z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